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96c99a83fb0e87/Documents/"/>
    </mc:Choice>
  </mc:AlternateContent>
  <xr:revisionPtr revIDLastSave="0" documentId="14_{01465F55-E045-45C9-A4EF-8600F3D43114}" xr6:coauthVersionLast="47" xr6:coauthVersionMax="47" xr10:uidLastSave="{00000000-0000-0000-0000-000000000000}"/>
  <bookViews>
    <workbookView xWindow="-108" yWindow="-108" windowWidth="23256" windowHeight="13896" xr2:uid="{F5479C59-678E-4A1D-BA12-AB240DB14A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F21" i="1"/>
  <c r="E21" i="1"/>
  <c r="D21" i="1"/>
  <c r="C21" i="1"/>
  <c r="F5" i="1"/>
  <c r="E5" i="1"/>
  <c r="D5" i="1"/>
  <c r="C5" i="1"/>
  <c r="B12" i="1"/>
  <c r="F19" i="1"/>
  <c r="E19" i="1"/>
  <c r="D19" i="1"/>
  <c r="C19" i="1"/>
  <c r="F18" i="1"/>
  <c r="F26" i="1" s="1"/>
  <c r="E18" i="1"/>
  <c r="E26" i="1" s="1"/>
  <c r="D18" i="1"/>
  <c r="C18" i="1"/>
  <c r="C26" i="1" s="1"/>
  <c r="F3" i="1"/>
  <c r="E3" i="1"/>
  <c r="D3" i="1"/>
  <c r="C3" i="1"/>
  <c r="F2" i="1"/>
  <c r="F7" i="1" s="1"/>
  <c r="F8" i="1" s="1"/>
  <c r="F9" i="1" s="1"/>
  <c r="E2" i="1"/>
  <c r="E7" i="1" s="1"/>
  <c r="E8" i="1" s="1"/>
  <c r="E9" i="1" s="1"/>
  <c r="D2" i="1"/>
  <c r="D10" i="1" s="1"/>
  <c r="C2" i="1"/>
  <c r="C10" i="1" s="1"/>
  <c r="B26" i="1"/>
  <c r="B23" i="1"/>
  <c r="B24" i="1" s="1"/>
  <c r="B25" i="1" s="1"/>
  <c r="B10" i="1"/>
  <c r="B7" i="1"/>
  <c r="B8" i="1" s="1"/>
  <c r="F28" i="1" l="1"/>
  <c r="D23" i="1"/>
  <c r="D24" i="1" s="1"/>
  <c r="D25" i="1" s="1"/>
  <c r="C28" i="1"/>
  <c r="B31" i="1"/>
  <c r="E28" i="1"/>
  <c r="B29" i="1"/>
  <c r="D28" i="1"/>
  <c r="B30" i="1"/>
  <c r="F12" i="1"/>
  <c r="F13" i="1" s="1"/>
  <c r="E12" i="1"/>
  <c r="E15" i="1" s="1"/>
  <c r="D12" i="1"/>
  <c r="C12" i="1"/>
  <c r="D26" i="1"/>
  <c r="F10" i="1"/>
  <c r="F11" i="1" s="1"/>
  <c r="E10" i="1"/>
  <c r="E11" i="1" s="1"/>
  <c r="D7" i="1"/>
  <c r="D8" i="1" s="1"/>
  <c r="B27" i="1"/>
  <c r="E23" i="1"/>
  <c r="E24" i="1" s="1"/>
  <c r="F23" i="1"/>
  <c r="F24" i="1" s="1"/>
  <c r="C23" i="1"/>
  <c r="C24" i="1" s="1"/>
  <c r="C7" i="1"/>
  <c r="C8" i="1" s="1"/>
  <c r="B9" i="1"/>
  <c r="D27" i="1" l="1"/>
  <c r="D31" i="1"/>
  <c r="D29" i="1"/>
  <c r="D30" i="1"/>
  <c r="F25" i="1"/>
  <c r="F27" i="1" s="1"/>
  <c r="C25" i="1"/>
  <c r="C30" i="1" s="1"/>
  <c r="F15" i="1"/>
  <c r="F14" i="1"/>
  <c r="E25" i="1"/>
  <c r="E31" i="1" s="1"/>
  <c r="E13" i="1"/>
  <c r="D9" i="1"/>
  <c r="D11" i="1" s="1"/>
  <c r="B11" i="1"/>
  <c r="B14" i="1"/>
  <c r="B13" i="1"/>
  <c r="E14" i="1"/>
  <c r="C9" i="1"/>
  <c r="C11" i="1" s="1"/>
  <c r="B15" i="1"/>
  <c r="F31" i="1" l="1"/>
  <c r="E29" i="1"/>
  <c r="C31" i="1"/>
  <c r="F29" i="1"/>
  <c r="F30" i="1"/>
  <c r="C13" i="1"/>
  <c r="D14" i="1"/>
  <c r="C14" i="1"/>
  <c r="D13" i="1"/>
  <c r="E27" i="1"/>
  <c r="E30" i="1"/>
  <c r="C27" i="1"/>
  <c r="C29" i="1"/>
  <c r="C15" i="1"/>
  <c r="D15" i="1"/>
</calcChain>
</file>

<file path=xl/sharedStrings.xml><?xml version="1.0" encoding="utf-8"?>
<sst xmlns="http://schemas.openxmlformats.org/spreadsheetml/2006/main" count="33" uniqueCount="19">
  <si>
    <t>Output</t>
  </si>
  <si>
    <t>Enter Weight In Pounds (A)</t>
  </si>
  <si>
    <t>Enter Goal Weight In Pounds (B)</t>
  </si>
  <si>
    <t>Enter Number of Days to Lose Weight (F)</t>
  </si>
  <si>
    <t>Total Calories Needed to Reduce (E)</t>
  </si>
  <si>
    <t>Calories to Reduce per Day (G)</t>
  </si>
  <si>
    <t>Calories per Day Allowed (I)</t>
  </si>
  <si>
    <t>Calories per Day to maintain starting weight (J)</t>
  </si>
  <si>
    <t>Total Weight Loss Desired in Pounds (C)</t>
  </si>
  <si>
    <t>Enter Number of Miles Walked per day</t>
  </si>
  <si>
    <t>Calories per mile walked per day</t>
  </si>
  <si>
    <t>Days to reach goal with 1 mile per day</t>
  </si>
  <si>
    <t>Days to reach goal with 2 miles per day</t>
  </si>
  <si>
    <t>Days to reach goal with user input miles per day</t>
  </si>
  <si>
    <t>Female Input</t>
  </si>
  <si>
    <t>Male Input</t>
  </si>
  <si>
    <t>For Personal Use Only; Do Not Distribute</t>
  </si>
  <si>
    <t>©2024 Richard W. Schmidt Publications LLC</t>
  </si>
  <si>
    <t>You should consult your physician / health care professional before starting a new diet, exercise or nutrition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</si>
</sst>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7DF0-C96D-4A07-A226-BD259EEBE912}">
  <dimension ref="A1:G33"/>
  <sheetViews>
    <sheetView tabSelected="1" topLeftCell="A10" workbookViewId="0">
      <selection activeCell="I33" sqref="I33"/>
    </sheetView>
  </sheetViews>
  <sheetFormatPr defaultRowHeight="14.4" x14ac:dyDescent="0.3"/>
  <cols>
    <col min="1" max="1" width="39.44140625" bestFit="1" customWidth="1"/>
    <col min="2" max="6" width="10.44140625" customWidth="1"/>
  </cols>
  <sheetData>
    <row r="1" spans="1:6" x14ac:dyDescent="0.3">
      <c r="A1" s="3" t="s">
        <v>15</v>
      </c>
      <c r="B1" s="2"/>
      <c r="C1" s="2"/>
      <c r="D1" s="2"/>
      <c r="E1" s="2"/>
      <c r="F1" s="2"/>
    </row>
    <row r="2" spans="1:6" x14ac:dyDescent="0.3">
      <c r="A2" t="s">
        <v>1</v>
      </c>
      <c r="B2">
        <v>220</v>
      </c>
      <c r="C2">
        <f>B2</f>
        <v>220</v>
      </c>
      <c r="D2">
        <f>B2</f>
        <v>220</v>
      </c>
      <c r="E2">
        <f>B2</f>
        <v>220</v>
      </c>
      <c r="F2">
        <f>B2</f>
        <v>220</v>
      </c>
    </row>
    <row r="3" spans="1:6" x14ac:dyDescent="0.3">
      <c r="A3" t="s">
        <v>2</v>
      </c>
      <c r="B3">
        <v>175</v>
      </c>
      <c r="C3">
        <f>B3</f>
        <v>175</v>
      </c>
      <c r="D3">
        <f>B3</f>
        <v>175</v>
      </c>
      <c r="E3">
        <f>B3</f>
        <v>175</v>
      </c>
      <c r="F3">
        <f>B3</f>
        <v>175</v>
      </c>
    </row>
    <row r="4" spans="1:6" x14ac:dyDescent="0.3">
      <c r="A4" t="s">
        <v>3</v>
      </c>
      <c r="B4">
        <v>60</v>
      </c>
      <c r="C4">
        <v>120</v>
      </c>
      <c r="D4">
        <v>180</v>
      </c>
      <c r="E4">
        <v>270</v>
      </c>
      <c r="F4">
        <v>360</v>
      </c>
    </row>
    <row r="5" spans="1:6" x14ac:dyDescent="0.3">
      <c r="A5" t="s">
        <v>9</v>
      </c>
      <c r="B5">
        <v>3</v>
      </c>
      <c r="C5">
        <f>B5</f>
        <v>3</v>
      </c>
      <c r="D5">
        <f>B5</f>
        <v>3</v>
      </c>
      <c r="E5">
        <f>B5</f>
        <v>3</v>
      </c>
      <c r="F5">
        <f>B5</f>
        <v>3</v>
      </c>
    </row>
    <row r="6" spans="1:6" x14ac:dyDescent="0.3">
      <c r="A6" t="s">
        <v>0</v>
      </c>
    </row>
    <row r="7" spans="1:6" x14ac:dyDescent="0.3">
      <c r="A7" t="s">
        <v>8</v>
      </c>
      <c r="B7">
        <f>B2-B3</f>
        <v>45</v>
      </c>
      <c r="C7">
        <f>C2-C3</f>
        <v>45</v>
      </c>
      <c r="D7">
        <f>D2-D3</f>
        <v>45</v>
      </c>
      <c r="E7">
        <f>E2-E3</f>
        <v>45</v>
      </c>
      <c r="F7">
        <f>F2-F3</f>
        <v>45</v>
      </c>
    </row>
    <row r="8" spans="1:6" x14ac:dyDescent="0.3">
      <c r="A8" t="s">
        <v>4</v>
      </c>
      <c r="B8">
        <f>B7*3500</f>
        <v>157500</v>
      </c>
      <c r="C8">
        <f t="shared" ref="C8:F8" si="0">C7*3500</f>
        <v>157500</v>
      </c>
      <c r="D8">
        <f t="shared" si="0"/>
        <v>157500</v>
      </c>
      <c r="E8">
        <f t="shared" si="0"/>
        <v>157500</v>
      </c>
      <c r="F8">
        <f t="shared" si="0"/>
        <v>157500</v>
      </c>
    </row>
    <row r="9" spans="1:6" x14ac:dyDescent="0.3">
      <c r="A9" t="s">
        <v>5</v>
      </c>
      <c r="B9" s="1">
        <f>B8/B4</f>
        <v>2625</v>
      </c>
      <c r="C9" s="1">
        <f>C8/C4</f>
        <v>1312.5</v>
      </c>
      <c r="D9" s="1">
        <f>D8/D4</f>
        <v>875</v>
      </c>
      <c r="E9" s="1">
        <f>E8/E4</f>
        <v>583.33333333333337</v>
      </c>
      <c r="F9" s="1">
        <f>F8/F4</f>
        <v>437.5</v>
      </c>
    </row>
    <row r="10" spans="1:6" x14ac:dyDescent="0.3">
      <c r="A10" t="s">
        <v>7</v>
      </c>
      <c r="B10">
        <f>11*B2</f>
        <v>2420</v>
      </c>
      <c r="C10">
        <f>11*C2</f>
        <v>2420</v>
      </c>
      <c r="D10">
        <f>11*D2</f>
        <v>2420</v>
      </c>
      <c r="E10">
        <f>11*E2</f>
        <v>2420</v>
      </c>
      <c r="F10">
        <f>11*F2</f>
        <v>2420</v>
      </c>
    </row>
    <row r="11" spans="1:6" x14ac:dyDescent="0.3">
      <c r="A11" t="s">
        <v>6</v>
      </c>
      <c r="B11" s="1">
        <f>B10-B9</f>
        <v>-205</v>
      </c>
      <c r="C11" s="1">
        <f t="shared" ref="C11:F11" si="1">C10-C9</f>
        <v>1107.5</v>
      </c>
      <c r="D11" s="1">
        <f t="shared" si="1"/>
        <v>1545</v>
      </c>
      <c r="E11" s="1">
        <f t="shared" si="1"/>
        <v>1836.6666666666665</v>
      </c>
      <c r="F11" s="1">
        <f t="shared" si="1"/>
        <v>1982.5</v>
      </c>
    </row>
    <row r="12" spans="1:6" x14ac:dyDescent="0.3">
      <c r="A12" t="s">
        <v>10</v>
      </c>
      <c r="B12" s="1">
        <f>((B2+B3)/2)*(100/150)</f>
        <v>131.66666666666666</v>
      </c>
      <c r="C12" s="1">
        <f>((C2+C3)/2)*(100/150)</f>
        <v>131.66666666666666</v>
      </c>
      <c r="D12" s="1">
        <f>((D2+D3)/2)*(100/150)</f>
        <v>131.66666666666666</v>
      </c>
      <c r="E12" s="1">
        <f>((E2+E3)/2)*(100/150)</f>
        <v>131.66666666666666</v>
      </c>
      <c r="F12" s="1">
        <f>((F2+F3)/2)*(100/150)</f>
        <v>131.66666666666666</v>
      </c>
    </row>
    <row r="13" spans="1:6" x14ac:dyDescent="0.3">
      <c r="A13" t="s">
        <v>11</v>
      </c>
      <c r="B13" s="1">
        <f>B8/(B9+B12)</f>
        <v>57.134220072551393</v>
      </c>
      <c r="C13" s="1">
        <f t="shared" ref="C13:F13" si="2">C8/(C9+C12)</f>
        <v>109.05943450663588</v>
      </c>
      <c r="D13" s="1">
        <f t="shared" si="2"/>
        <v>156.45695364238412</v>
      </c>
      <c r="E13" s="1">
        <f t="shared" si="2"/>
        <v>220.27972027972027</v>
      </c>
      <c r="F13" s="1">
        <f t="shared" si="2"/>
        <v>276.72035139092242</v>
      </c>
    </row>
    <row r="14" spans="1:6" x14ac:dyDescent="0.3">
      <c r="A14" t="s">
        <v>12</v>
      </c>
      <c r="B14" s="1">
        <f>B8/(B9+(2*B12))</f>
        <v>54.529717253317941</v>
      </c>
      <c r="C14" s="1">
        <f t="shared" ref="C14:F14" si="3">C8/(C9+(2*C12))</f>
        <v>99.947117927022745</v>
      </c>
      <c r="D14" s="1">
        <f t="shared" si="3"/>
        <v>138.36017569546121</v>
      </c>
      <c r="E14" s="1">
        <f t="shared" si="3"/>
        <v>186.02362204724409</v>
      </c>
      <c r="F14" s="1">
        <f t="shared" si="3"/>
        <v>224.73246135552915</v>
      </c>
    </row>
    <row r="15" spans="1:6" x14ac:dyDescent="0.3">
      <c r="A15" t="s">
        <v>13</v>
      </c>
      <c r="B15" s="1">
        <f>B8/(B9+(B5*B12))</f>
        <v>52.152317880794705</v>
      </c>
      <c r="C15" s="1">
        <f>C8/(C9+(C5*C12))</f>
        <v>92.240117130307468</v>
      </c>
      <c r="D15" s="1">
        <f>D8/(D9+(D5*D12))</f>
        <v>124.01574803149606</v>
      </c>
      <c r="E15" s="1">
        <f>E8/(E9+(E5*E12))</f>
        <v>160.98807495741056</v>
      </c>
      <c r="F15" s="1">
        <f>F8/(F9+(F5*F12))</f>
        <v>189.18918918918919</v>
      </c>
    </row>
    <row r="16" spans="1:6" x14ac:dyDescent="0.3">
      <c r="B16" s="1"/>
      <c r="C16" s="1"/>
      <c r="D16" s="1"/>
      <c r="E16" s="1"/>
      <c r="F16" s="1"/>
    </row>
    <row r="17" spans="1:6" x14ac:dyDescent="0.3">
      <c r="A17" s="3" t="s">
        <v>14</v>
      </c>
      <c r="B17" s="2"/>
      <c r="C17" s="2"/>
      <c r="D17" s="2"/>
      <c r="E17" s="2"/>
      <c r="F17" s="2"/>
    </row>
    <row r="18" spans="1:6" x14ac:dyDescent="0.3">
      <c r="A18" t="s">
        <v>1</v>
      </c>
      <c r="B18">
        <v>220</v>
      </c>
      <c r="C18">
        <f>B18</f>
        <v>220</v>
      </c>
      <c r="D18">
        <f>B18</f>
        <v>220</v>
      </c>
      <c r="E18">
        <f>B18</f>
        <v>220</v>
      </c>
      <c r="F18">
        <f>B18</f>
        <v>220</v>
      </c>
    </row>
    <row r="19" spans="1:6" x14ac:dyDescent="0.3">
      <c r="A19" t="s">
        <v>2</v>
      </c>
      <c r="B19">
        <v>175</v>
      </c>
      <c r="C19">
        <f>B19</f>
        <v>175</v>
      </c>
      <c r="D19">
        <f>B19</f>
        <v>175</v>
      </c>
      <c r="E19">
        <f>B19</f>
        <v>175</v>
      </c>
      <c r="F19">
        <f>B19</f>
        <v>175</v>
      </c>
    </row>
    <row r="20" spans="1:6" x14ac:dyDescent="0.3">
      <c r="A20" t="s">
        <v>3</v>
      </c>
      <c r="B20">
        <v>60</v>
      </c>
      <c r="C20">
        <v>120</v>
      </c>
      <c r="D20">
        <v>180</v>
      </c>
      <c r="E20">
        <v>270</v>
      </c>
      <c r="F20">
        <v>360</v>
      </c>
    </row>
    <row r="21" spans="1:6" x14ac:dyDescent="0.3">
      <c r="A21" t="s">
        <v>9</v>
      </c>
      <c r="B21">
        <v>3</v>
      </c>
      <c r="C21">
        <f>B21</f>
        <v>3</v>
      </c>
      <c r="D21">
        <f>B21</f>
        <v>3</v>
      </c>
      <c r="E21">
        <f>B21</f>
        <v>3</v>
      </c>
      <c r="F21">
        <f>B21</f>
        <v>3</v>
      </c>
    </row>
    <row r="22" spans="1:6" x14ac:dyDescent="0.3">
      <c r="A22" t="s">
        <v>0</v>
      </c>
    </row>
    <row r="23" spans="1:6" x14ac:dyDescent="0.3">
      <c r="A23" t="s">
        <v>8</v>
      </c>
      <c r="B23">
        <f>B18-B19</f>
        <v>45</v>
      </c>
      <c r="C23">
        <f>C18-C19</f>
        <v>45</v>
      </c>
      <c r="D23">
        <f>D18-D19</f>
        <v>45</v>
      </c>
      <c r="E23">
        <f>E18-E19</f>
        <v>45</v>
      </c>
      <c r="F23">
        <f>F18-F19</f>
        <v>45</v>
      </c>
    </row>
    <row r="24" spans="1:6" x14ac:dyDescent="0.3">
      <c r="A24" t="s">
        <v>4</v>
      </c>
      <c r="B24">
        <f>B23*3500</f>
        <v>157500</v>
      </c>
      <c r="C24">
        <f t="shared" ref="C24" si="4">C23*3500</f>
        <v>157500</v>
      </c>
      <c r="D24">
        <f t="shared" ref="D24" si="5">D23*3500</f>
        <v>157500</v>
      </c>
      <c r="E24">
        <f t="shared" ref="E24" si="6">E23*3500</f>
        <v>157500</v>
      </c>
      <c r="F24">
        <f t="shared" ref="F24" si="7">F23*3500</f>
        <v>157500</v>
      </c>
    </row>
    <row r="25" spans="1:6" x14ac:dyDescent="0.3">
      <c r="A25" t="s">
        <v>5</v>
      </c>
      <c r="B25" s="1">
        <f>B24/B20</f>
        <v>2625</v>
      </c>
      <c r="C25" s="1">
        <f>C24/C20</f>
        <v>1312.5</v>
      </c>
      <c r="D25" s="1">
        <f>D24/D20</f>
        <v>875</v>
      </c>
      <c r="E25" s="1">
        <f>E24/E20</f>
        <v>583.33333333333337</v>
      </c>
      <c r="F25" s="1">
        <f>F24/F20</f>
        <v>437.5</v>
      </c>
    </row>
    <row r="26" spans="1:6" x14ac:dyDescent="0.3">
      <c r="A26" t="s">
        <v>7</v>
      </c>
      <c r="B26">
        <f>10*B18</f>
        <v>2200</v>
      </c>
      <c r="C26">
        <f>10*C18</f>
        <v>2200</v>
      </c>
      <c r="D26">
        <f>10*D18</f>
        <v>2200</v>
      </c>
      <c r="E26">
        <f>10*E18</f>
        <v>2200</v>
      </c>
      <c r="F26">
        <f>10*F18</f>
        <v>2200</v>
      </c>
    </row>
    <row r="27" spans="1:6" x14ac:dyDescent="0.3">
      <c r="A27" t="s">
        <v>6</v>
      </c>
      <c r="B27" s="1">
        <f>B26-B25</f>
        <v>-425</v>
      </c>
      <c r="C27" s="1">
        <f t="shared" ref="C27:F27" si="8">C26-C25</f>
        <v>887.5</v>
      </c>
      <c r="D27" s="1">
        <f t="shared" si="8"/>
        <v>1325</v>
      </c>
      <c r="E27" s="1">
        <f t="shared" si="8"/>
        <v>1616.6666666666665</v>
      </c>
      <c r="F27" s="1">
        <f t="shared" si="8"/>
        <v>1762.5</v>
      </c>
    </row>
    <row r="28" spans="1:6" x14ac:dyDescent="0.3">
      <c r="A28" t="s">
        <v>10</v>
      </c>
      <c r="B28" s="1">
        <f>((B18+B19)/2)*(100/150)</f>
        <v>131.66666666666666</v>
      </c>
      <c r="C28" s="1">
        <f>((C18+C19)/2)*(100/150)</f>
        <v>131.66666666666666</v>
      </c>
      <c r="D28" s="1">
        <f>((D18+D19)/2)*(100/150)</f>
        <v>131.66666666666666</v>
      </c>
      <c r="E28" s="1">
        <f>((E18+E19)/2)*(100/150)</f>
        <v>131.66666666666666</v>
      </c>
      <c r="F28" s="1">
        <f>((F18+F19)/2)*(100/150)</f>
        <v>131.66666666666666</v>
      </c>
    </row>
    <row r="29" spans="1:6" x14ac:dyDescent="0.3">
      <c r="A29" t="s">
        <v>11</v>
      </c>
      <c r="B29" s="1">
        <f>B24/(B25+B28)</f>
        <v>57.134220072551393</v>
      </c>
      <c r="C29" s="1">
        <f t="shared" ref="C29" si="9">C24/(C25+C28)</f>
        <v>109.05943450663588</v>
      </c>
      <c r="D29" s="1">
        <f t="shared" ref="D29" si="10">D24/(D25+D28)</f>
        <v>156.45695364238412</v>
      </c>
      <c r="E29" s="1">
        <f t="shared" ref="E29" si="11">E24/(E25+E28)</f>
        <v>220.27972027972027</v>
      </c>
      <c r="F29" s="1">
        <f t="shared" ref="F29" si="12">F24/(F25+F28)</f>
        <v>276.72035139092242</v>
      </c>
    </row>
    <row r="30" spans="1:6" x14ac:dyDescent="0.3">
      <c r="A30" t="s">
        <v>12</v>
      </c>
      <c r="B30" s="1">
        <f>B24/(B25+(2*B28))</f>
        <v>54.529717253317941</v>
      </c>
      <c r="C30" s="1">
        <f t="shared" ref="C30:F30" si="13">C24/(C25+(2*C28))</f>
        <v>99.947117927022745</v>
      </c>
      <c r="D30" s="1">
        <f t="shared" si="13"/>
        <v>138.36017569546121</v>
      </c>
      <c r="E30" s="1">
        <f t="shared" si="13"/>
        <v>186.02362204724409</v>
      </c>
      <c r="F30" s="1">
        <f t="shared" si="13"/>
        <v>224.73246135552915</v>
      </c>
    </row>
    <row r="31" spans="1:6" x14ac:dyDescent="0.3">
      <c r="A31" t="s">
        <v>13</v>
      </c>
      <c r="B31" s="1">
        <f>B24/(B25+(B21*B28))</f>
        <v>52.152317880794705</v>
      </c>
      <c r="C31" s="1">
        <f>C24/(C25+(C21*C28))</f>
        <v>92.240117130307468</v>
      </c>
      <c r="D31" s="1">
        <f>D24/(D25+(D21*D28))</f>
        <v>124.01574803149606</v>
      </c>
      <c r="E31" s="1">
        <f>E24/(E25+(E21*E28))</f>
        <v>160.98807495741056</v>
      </c>
      <c r="F31" s="1">
        <f>F24/(F25+(F21*F28))</f>
        <v>189.18918918918919</v>
      </c>
    </row>
    <row r="32" spans="1:6" x14ac:dyDescent="0.3">
      <c r="A32" t="s">
        <v>17</v>
      </c>
      <c r="C32" s="4" t="s">
        <v>16</v>
      </c>
      <c r="D32" s="4"/>
      <c r="E32" s="4"/>
      <c r="F32" s="4"/>
    </row>
    <row r="33" spans="1:7" x14ac:dyDescent="0.3">
      <c r="A33" s="4" t="s">
        <v>18</v>
      </c>
      <c r="B33" s="4"/>
      <c r="C33" s="4"/>
      <c r="D33" s="4"/>
      <c r="E33" s="4"/>
      <c r="F33" s="4"/>
      <c r="G33" s="4"/>
    </row>
  </sheetData>
  <conditionalFormatting sqref="B11:F11">
    <cfRule type="cellIs" dxfId="5" priority="4" operator="lessThan">
      <formula>1000</formula>
    </cfRule>
    <cfRule type="cellIs" dxfId="4" priority="5" operator="between">
      <formula>1000</formula>
      <formula>1200</formula>
    </cfRule>
    <cfRule type="cellIs" dxfId="3" priority="6" operator="greaterThan">
      <formula>1200</formula>
    </cfRule>
  </conditionalFormatting>
  <conditionalFormatting sqref="B27:F27">
    <cfRule type="cellIs" dxfId="2" priority="1" operator="lessThan">
      <formula>1000</formula>
    </cfRule>
    <cfRule type="cellIs" dxfId="1" priority="2" operator="between">
      <formula>1000</formula>
      <formula>1200</formula>
    </cfRule>
    <cfRule type="cellIs" dxfId="0" priority="3" operator="greaterThan">
      <formula>1200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mellu</dc:creator>
  <cp:lastModifiedBy>richard schmidt</cp:lastModifiedBy>
  <cp:lastPrinted>2024-06-21T19:59:46Z</cp:lastPrinted>
  <dcterms:created xsi:type="dcterms:W3CDTF">2022-05-19T04:46:35Z</dcterms:created>
  <dcterms:modified xsi:type="dcterms:W3CDTF">2024-06-23T19:41:42Z</dcterms:modified>
</cp:coreProperties>
</file>